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<sst xmlns="http://schemas.openxmlformats.org/spreadsheetml/2006/main" count="180" uniqueCount="162">
  <si>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</si>
  <si>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средств. Корректировка</t>
  </si>
  <si>
    <t>на</t>
  </si>
  <si>
    <t>30</t>
  </si>
  <si>
    <t>.</t>
  </si>
  <si>
    <t>11</t>
  </si>
  <si>
    <t xml:space="preserve"> </t>
  </si>
  <si>
    <t>2015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</si>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</sst>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7" fontId="2" fillId="2" borderId="3" xfId="0" applyNumberFormat="1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61">
      <selection activeCell="CM68" sqref="CM68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f>40446000+757000</f>
        <v>41203000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 aca="true" t="shared" si="0" ref="CM10:CM11">BJ10*BW10</f>
        <v>41203000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f>97187.26-3887.49+92000</f>
        <v>185299.77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 t="shared" si="0"/>
        <v>185299.77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41388299.77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41388299.77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138631.48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26">
        <f>BJ18*BW18</f>
        <v>138631.48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138631.48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1">
        <f>SUM(CM17:DD18)</f>
        <v>138631.48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2">
        <v>0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3">
        <f aca="true" t="shared" si="1" ref="CM21:CM22">BJ21</f>
        <v>0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22060.06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>
        <f t="shared" si="1"/>
        <v>22060.06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22060.06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1">
        <f>SUM(CM21:DD22)</f>
        <v>22060.06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4">
        <v>0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5">
        <v>1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4">
        <f>BJ25*BW25</f>
        <v>0</v>
      </c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6">
        <f>32898.64459*5129.69</f>
        <v>168759848.1668771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84379924.08343855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6000000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3">
        <f aca="true" t="shared" si="2" ref="CM33:CM34">BJ33*BW33</f>
        <v>600000</v>
      </c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4">
        <v>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23">
        <f t="shared" si="2"/>
        <v>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5">
        <v>0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>
        <v>0.5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5">
        <v>0</v>
      </c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>
        <v>1</v>
      </c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5">
        <v>0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>
        <v>1</v>
      </c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5">
        <v>0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>
        <v>1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7" t="s">
        <v>74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0">
        <f>SUM(BJ25:BV38)</f>
        <v>174759848.1668771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5" t="s">
        <v>30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1">
        <f>SUM(CM25:DD38)</f>
        <v>84979924.08343855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5">
        <v>0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>
        <v>1</v>
      </c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5">
        <v>0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>
        <v>1</v>
      </c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5">
        <v>0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>
        <v>1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5">
        <v>0</v>
      </c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5">
        <v>0</v>
      </c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5">
        <v>0</v>
      </c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4">
        <v>0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 aca="true" t="shared" si="3" ref="CM47:CM48"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4">
        <v>0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 t="shared" si="3"/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0">
        <v>20000000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3">
        <v>1</v>
      </c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26">
        <f>BJ49</f>
        <v>20000000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5">
        <v>0</v>
      </c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5">
        <v>0</v>
      </c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5">
        <v>0</v>
      </c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f>75000+194198.99+75000</f>
        <v>344198.99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344198.99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5">
        <v>0</v>
      </c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4">
        <v>0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5">
        <v>0</v>
      </c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5">
        <v>0</v>
      </c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5">
        <v>0</v>
      </c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5">
        <v>0</v>
      </c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8" t="s">
        <v>114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9"/>
      <c r="BA60" s="50" t="s">
        <v>115</v>
      </c>
      <c r="BB60" s="50"/>
      <c r="BC60" s="50"/>
      <c r="BD60" s="50"/>
      <c r="BE60" s="50"/>
      <c r="BF60" s="50"/>
      <c r="BG60" s="50"/>
      <c r="BH60" s="50"/>
      <c r="BI60" s="50"/>
      <c r="BJ60" s="45">
        <v>0</v>
      </c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>
        <v>1</v>
      </c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>
        <v>0</v>
      </c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</row>
    <row r="61" spans="1:108" s="25" customFormat="1" ht="40.5" customHeight="1">
      <c r="A61" s="19"/>
      <c r="B61" s="48" t="s">
        <v>116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9"/>
      <c r="BA61" s="50" t="s">
        <v>117</v>
      </c>
      <c r="BB61" s="50"/>
      <c r="BC61" s="50"/>
      <c r="BD61" s="50"/>
      <c r="BE61" s="50"/>
      <c r="BF61" s="50"/>
      <c r="BG61" s="50"/>
      <c r="BH61" s="50"/>
      <c r="BI61" s="50"/>
      <c r="BJ61" s="44">
        <v>0</v>
      </c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5">
        <v>1</v>
      </c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4">
        <f>BJ61*BW61</f>
        <v>0</v>
      </c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</row>
    <row r="62" spans="1:108" s="25" customFormat="1" ht="15.75" customHeight="1">
      <c r="A62" s="19"/>
      <c r="B62" s="51" t="s">
        <v>118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49"/>
      <c r="BA62" s="50" t="s">
        <v>119</v>
      </c>
      <c r="BB62" s="50"/>
      <c r="BC62" s="50"/>
      <c r="BD62" s="50"/>
      <c r="BE62" s="50"/>
      <c r="BF62" s="50"/>
      <c r="BG62" s="50"/>
      <c r="BH62" s="50"/>
      <c r="BI62" s="50"/>
      <c r="BJ62" s="45">
        <v>0</v>
      </c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>
        <v>1</v>
      </c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>
        <v>0</v>
      </c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</row>
    <row r="63" spans="1:108" s="25" customFormat="1" ht="15.75" customHeight="1">
      <c r="A63" s="19"/>
      <c r="B63" s="51" t="s">
        <v>120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49"/>
      <c r="BA63" s="50" t="s">
        <v>121</v>
      </c>
      <c r="BB63" s="50"/>
      <c r="BC63" s="50"/>
      <c r="BD63" s="50"/>
      <c r="BE63" s="50"/>
      <c r="BF63" s="50"/>
      <c r="BG63" s="50"/>
      <c r="BH63" s="50"/>
      <c r="BI63" s="50"/>
      <c r="BJ63" s="40">
        <f>10875+80000+3700+65000+93842.35+2.64+162000+16610000+129049.32</f>
        <v>17154469.31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5">
        <v>0.1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0">
        <f>BJ63*BW63</f>
        <v>1715446.9309999999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1" t="s">
        <v>122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49"/>
      <c r="BA64" s="50" t="s">
        <v>123</v>
      </c>
      <c r="BB64" s="50"/>
      <c r="BC64" s="50"/>
      <c r="BD64" s="50"/>
      <c r="BE64" s="50"/>
      <c r="BF64" s="50"/>
      <c r="BG64" s="50"/>
      <c r="BH64" s="50"/>
      <c r="BI64" s="50"/>
      <c r="BJ64" s="40">
        <f>SUM(BJ41:BV63)</f>
        <v>37498668.3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5" t="s">
        <v>30</v>
      </c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52">
        <f>SUM(CM41:DD63)</f>
        <v>22059645.920999996</v>
      </c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</row>
    <row r="65" spans="1:108" s="35" customFormat="1" ht="15.75" customHeight="1">
      <c r="A65" s="34"/>
      <c r="B65" s="53" t="s">
        <v>124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</row>
    <row r="66" spans="1:108" s="25" customFormat="1" ht="40.5" customHeight="1">
      <c r="A66" s="19"/>
      <c r="B66" s="48" t="s">
        <v>125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9"/>
      <c r="BA66" s="50" t="s">
        <v>126</v>
      </c>
      <c r="BB66" s="50"/>
      <c r="BC66" s="50"/>
      <c r="BD66" s="50"/>
      <c r="BE66" s="50"/>
      <c r="BF66" s="50"/>
      <c r="BG66" s="50"/>
      <c r="BH66" s="50"/>
      <c r="BI66" s="50"/>
      <c r="BJ66" s="40">
        <v>27362.55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5">
        <v>1</v>
      </c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0">
        <f>BJ66</f>
        <v>27362.55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8" t="s">
        <v>127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54">
        <f>BJ15+BJ19+BJ23+BJ39+BJ64+BJ66</f>
        <v>253834870.32687712</v>
      </c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6">
        <f>CM15+CM19+CM23+CM39+CM64+CM66</f>
        <v>148615923.86443856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</row>
    <row r="68" spans="1:108" s="25" customFormat="1" ht="15.75" customHeight="1">
      <c r="A68" s="19"/>
      <c r="B68" s="49" t="s">
        <v>128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</row>
    <row r="69" spans="1:108" s="35" customFormat="1" ht="15.75" customHeight="1">
      <c r="A69" s="34"/>
      <c r="B69" s="53" t="s">
        <v>129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</row>
    <row r="70" spans="1:108" s="25" customFormat="1" ht="39" customHeight="1">
      <c r="A70" s="19"/>
      <c r="B70" s="48" t="s">
        <v>130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9"/>
      <c r="BA70" s="50" t="s">
        <v>131</v>
      </c>
      <c r="BB70" s="50"/>
      <c r="BC70" s="50"/>
      <c r="BD70" s="50"/>
      <c r="BE70" s="50"/>
      <c r="BF70" s="50"/>
      <c r="BG70" s="50"/>
      <c r="BH70" s="50"/>
      <c r="BI70" s="50"/>
      <c r="BJ70" s="45">
        <v>0</v>
      </c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 t="s">
        <v>30</v>
      </c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>
        <v>0</v>
      </c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</row>
    <row r="71" spans="1:108" s="25" customFormat="1" ht="27.75" customHeight="1">
      <c r="A71" s="19"/>
      <c r="B71" s="48" t="s">
        <v>132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50" t="s">
        <v>133</v>
      </c>
      <c r="BB71" s="50"/>
      <c r="BC71" s="50"/>
      <c r="BD71" s="50"/>
      <c r="BE71" s="50"/>
      <c r="BF71" s="50"/>
      <c r="BG71" s="50"/>
      <c r="BH71" s="50"/>
      <c r="BI71" s="50"/>
      <c r="BJ71" s="45">
        <v>0</v>
      </c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 t="s">
        <v>30</v>
      </c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>
        <v>0</v>
      </c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</row>
    <row r="72" spans="1:108" s="25" customFormat="1" ht="27.75" customHeight="1">
      <c r="A72" s="19"/>
      <c r="B72" s="48" t="s">
        <v>134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9"/>
      <c r="BA72" s="50" t="s">
        <v>135</v>
      </c>
      <c r="BB72" s="50"/>
      <c r="BC72" s="50"/>
      <c r="BD72" s="50"/>
      <c r="BE72" s="50"/>
      <c r="BF72" s="50"/>
      <c r="BG72" s="50"/>
      <c r="BH72" s="50"/>
      <c r="BI72" s="50"/>
      <c r="BJ72" s="44">
        <v>0</v>
      </c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5" t="s">
        <v>6</v>
      </c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4">
        <f aca="true" t="shared" si="4" ref="CM72:CM73">BJ72</f>
        <v>0</v>
      </c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</row>
    <row r="73" spans="1:108" s="25" customFormat="1" ht="15.75" customHeight="1">
      <c r="A73" s="19"/>
      <c r="B73" s="51" t="s">
        <v>136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49"/>
      <c r="BA73" s="50" t="s">
        <v>137</v>
      </c>
      <c r="BB73" s="50"/>
      <c r="BC73" s="50"/>
      <c r="BD73" s="50"/>
      <c r="BE73" s="50"/>
      <c r="BF73" s="50"/>
      <c r="BG73" s="50"/>
      <c r="BH73" s="50"/>
      <c r="BI73" s="50"/>
      <c r="BJ73" s="40">
        <f>174529.3+50575.73+55739.98+152280.24+500+1.01+2849.31</f>
        <v>436475.57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5" t="s">
        <v>30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0">
        <f t="shared" si="4"/>
        <v>436475.57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5">
        <v>0</v>
      </c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5">
        <v>0</v>
      </c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5">
        <v>0</v>
      </c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5">
        <v>0</v>
      </c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5">
        <v>0</v>
      </c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5">
        <v>0</v>
      </c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1">
        <f>SUM(CM70:DD79)</f>
        <v>436475.57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7">
        <f>CM67-CM80</f>
        <v>148179448.29443857</v>
      </c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</row>
    <row r="83" spans="50:59" s="58" customFormat="1" ht="18" customHeight="1"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108" s="58" customFormat="1" ht="16.5" customHeight="1">
      <c r="A84" s="60" t="s">
        <v>153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U84" s="60" t="s">
        <v>154</v>
      </c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</row>
    <row r="85" spans="1:108" s="62" customFormat="1" ht="30" customHeight="1">
      <c r="A85" s="61" t="s">
        <v>155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8" customFormat="1" ht="16.5" customHeight="1">
      <c r="A86" s="60" t="s">
        <v>158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U86" s="60" t="s">
        <v>159</v>
      </c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</row>
    <row r="87" spans="1:108" s="62" customFormat="1" ht="25.5" customHeight="1">
      <c r="A87" s="61" t="s">
        <v>160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8" customFormat="1" ht="15" customHeight="1">
      <c r="B88" s="58" t="s">
        <v>161</v>
      </c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2016-01-29T08:22:31Z</cp:lastPrinted>
  <dcterms:created xsi:type="dcterms:W3CDTF">2008-12-24T14:26:47Z</dcterms:created>
  <dcterms:modified xsi:type="dcterms:W3CDTF">2016-01-29T09:31:09Z</dcterms:modified>
  <cp:category/>
  <cp:version/>
  <cp:contentType/>
  <cp:contentStatus/>
  <cp:revision>175</cp:revision>
</cp:coreProperties>
</file>