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0" activeTab="0"/>
  </bookViews>
  <sheets>
    <sheet name="стр.1_5" sheetId="1" r:id="rId1"/>
  </sheets>
  <definedNames>
    <definedName name="_xlnm.Print_Area" localSheetId="0">'стр.1_5'!$A$1:$DD$87</definedName>
    <definedName name="_xlnm.Print_Titles" localSheetId="0">'стр.1_5'!$8:$8</definedName>
    <definedName name="Excel_BuiltIn_Print_Area_1">'стр.1_5'!$A$1:$DD$88</definedName>
  </definedNames>
  <calcPr fullCalcOnLoad="1"/>
</workbook>
</file>

<file path=xl/sharedStrings.xml><?xml version="1.0" encoding="utf-8"?>
<sst xmlns="http://schemas.openxmlformats.org/spreadsheetml/2006/main" count="179" uniqueCount="160">
  <si>
    <t>РАСЧЕТ</t>
  </si>
  <si>
    <t>размера собственных средств</t>
  </si>
  <si>
    <t>на</t>
  </si>
  <si>
    <t>30</t>
  </si>
  <si>
    <t>.</t>
  </si>
  <si>
    <t>06</t>
  </si>
  <si>
    <t xml:space="preserve"> </t>
  </si>
  <si>
    <t>2014</t>
  </si>
  <si>
    <t>г.</t>
  </si>
  <si>
    <t>Общество с ограниченной ответственностью "ТМ-ТРАСТ"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</si>
  <si>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</si>
  <si>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</si>
  <si>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</si>
  <si>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</si>
  <si>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</si>
  <si>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</si>
  <si>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</si>
  <si>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</si>
  <si>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</si>
  <si>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</si>
  <si>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</si>
  <si>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</si>
  <si>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</si>
  <si>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</si>
  <si>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</si>
  <si>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</si>
  <si>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</si>
  <si>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</si>
  <si>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</si>
  <si>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</si>
  <si>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</si>
  <si>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</si>
  <si>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</si>
  <si>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</si>
  <si>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</si>
  <si>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</si>
  <si>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</si>
  <si>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</si>
  <si>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</si>
  <si>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</si>
  <si>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</si>
  <si>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</si>
  <si>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</si>
  <si>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</si>
  <si>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</si>
  <si>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</si>
  <si>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</si>
  <si>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</si>
  <si>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</si>
  <si>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</si>
  <si>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</si>
  <si>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</si>
  <si>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</si>
  <si>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</si>
  <si>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</si>
  <si>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</si>
  <si>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</si>
  <si>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</si>
  <si>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</si>
  <si>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</si>
  <si>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</si>
  <si>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</si>
  <si>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</si>
  <si>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</si>
  <si>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</si>
  <si>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</si>
  <si>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</si>
  <si>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</si>
  <si>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</si>
  <si>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</si>
  <si>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</si>
  <si>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</si>
  <si>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</si>
  <si>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</si>
  <si>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</si>
  <si>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</si>
  <si>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</si>
  <si>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</si>
  <si>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</si>
  <si>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</si>
  <si>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</si>
  <si>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</si>
  <si>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</si>
  <si>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</si>
  <si>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</si>
  <si>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</si>
  <si>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</si>
  <si>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</si>
  <si>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</si>
  <si>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</si>
  <si>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</si>
  <si>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</si>
  <si>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</si>
  <si>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</si>
  <si>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</si>
  <si>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</si>
  <si>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</si>
  <si>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</si>
  <si>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</si>
  <si>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</si>
  <si>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</si>
  <si>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</si>
  <si>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</si>
  <si>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</si>
  <si>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</si>
  <si>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</si>
  <si>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</si>
  <si>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</si>
  <si>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</si>
  <si>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</si>
  <si>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</si>
  <si>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</si>
  <si>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</si>
  <si>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</si>
  <si>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</si>
  <si>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</si>
  <si>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</si>
  <si>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</si>
  <si>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</si>
  <si>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</si>
  <si>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</si>
  <si>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</si>
  <si>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</si>
  <si>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</si>
  <si>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</si>
  <si>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</si>
  <si>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</si>
  <si>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</si>
  <si>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</si>
  <si>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</si>
  <si>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</si>
  <si>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</si>
  <si>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</si>
  <si>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</si>
  <si>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</si>
  <si>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</si>
  <si>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</si>
  <si>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</si>
  <si>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</si>
  <si>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</si>
  <si>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</si>
  <si>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</si>
  <si>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</si>
  <si>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</si>
  <si>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</si>
  <si>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</si>
  <si>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</si>
  <si>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</si>
  <si>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</si>
  <si>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</si>
  <si>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</si>
  <si>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</si>
  <si>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</si>
  <si>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Генеральный директор</t>
  </si>
  <si>
    <t>А.Р. Зырянова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</si>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</sst>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#"/>
    <numFmt numFmtId="168" formatCode="#,##0.00"/>
    <numFmt numFmtId="169" formatCode="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6" fillId="0" borderId="4" xfId="0" applyFont="1" applyBorder="1" applyAlignment="1">
      <alignment/>
    </xf>
    <xf numFmtId="164" fontId="5" fillId="0" borderId="5" xfId="0" applyFont="1" applyBorder="1" applyAlignment="1">
      <alignment horizontal="center" vertical="top"/>
    </xf>
    <xf numFmtId="164" fontId="2" fillId="0" borderId="4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2" fillId="0" borderId="5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7" fontId="2" fillId="0" borderId="3" xfId="0" applyNumberFormat="1" applyFont="1" applyBorder="1" applyAlignment="1">
      <alignment horizontal="center" vertical="top"/>
    </xf>
    <xf numFmtId="164" fontId="2" fillId="0" borderId="7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8" xfId="0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center" vertical="top"/>
    </xf>
    <xf numFmtId="166" fontId="2" fillId="0" borderId="9" xfId="0" applyNumberFormat="1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/>
    </xf>
    <xf numFmtId="166" fontId="7" fillId="0" borderId="9" xfId="0" applyNumberFormat="1" applyFont="1" applyBorder="1" applyAlignment="1">
      <alignment horizontal="center" vertical="top"/>
    </xf>
    <xf numFmtId="164" fontId="6" fillId="0" borderId="4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/>
    </xf>
    <xf numFmtId="168" fontId="2" fillId="0" borderId="3" xfId="0" applyNumberFormat="1" applyFont="1" applyBorder="1" applyAlignment="1">
      <alignment horizontal="center" vertical="top"/>
    </xf>
    <xf numFmtId="168" fontId="7" fillId="0" borderId="3" xfId="0" applyNumberFormat="1" applyFont="1" applyBorder="1" applyAlignment="1">
      <alignment horizontal="center" vertical="top"/>
    </xf>
    <xf numFmtId="169" fontId="2" fillId="0" borderId="3" xfId="0" applyNumberFormat="1" applyFont="1" applyFill="1" applyBorder="1" applyAlignment="1">
      <alignment horizontal="center" vertical="top"/>
    </xf>
    <xf numFmtId="169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/>
    </xf>
    <xf numFmtId="169" fontId="7" fillId="0" borderId="3" xfId="0" applyNumberFormat="1" applyFont="1" applyBorder="1" applyAlignment="1">
      <alignment horizontal="center" vertical="top"/>
    </xf>
    <xf numFmtId="164" fontId="2" fillId="0" borderId="3" xfId="0" applyFont="1" applyFill="1" applyBorder="1" applyAlignment="1">
      <alignment horizontal="center" vertical="top"/>
    </xf>
    <xf numFmtId="164" fontId="2" fillId="0" borderId="6" xfId="0" applyFont="1" applyBorder="1" applyAlignment="1">
      <alignment horizontal="justify" vertical="top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/>
    </xf>
    <xf numFmtId="165" fontId="2" fillId="0" borderId="3" xfId="0" applyNumberFormat="1" applyFont="1" applyFill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/>
    </xf>
    <xf numFmtId="168" fontId="7" fillId="0" borderId="3" xfId="0" applyNumberFormat="1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66" fontId="7" fillId="0" borderId="3" xfId="0" applyNumberFormat="1" applyFont="1" applyFill="1" applyBorder="1" applyAlignment="1">
      <alignment horizontal="center" vertical="top"/>
    </xf>
    <xf numFmtId="166" fontId="2" fillId="2" borderId="3" xfId="0" applyNumberFormat="1" applyFont="1" applyFill="1" applyBorder="1" applyAlignment="1">
      <alignment horizontal="center" vertical="top"/>
    </xf>
    <xf numFmtId="166" fontId="8" fillId="0" borderId="3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88"/>
  <sheetViews>
    <sheetView tabSelected="1" view="pageBreakPreview" zoomScaleSheetLayoutView="100" workbookViewId="0" topLeftCell="A1">
      <selection activeCell="BJ27" sqref="BJ27"/>
    </sheetView>
  </sheetViews>
  <sheetFormatPr defaultColWidth="1.00390625" defaultRowHeight="16.5" customHeight="1"/>
  <cols>
    <col min="1" max="73" width="0.875" style="1" customWidth="1"/>
    <col min="74" max="74" width="2.50390625" style="1" customWidth="1"/>
    <col min="75" max="89" width="0.875" style="1" customWidth="1"/>
    <col min="90" max="90" width="0" style="1" hidden="1" customWidth="1"/>
    <col min="91" max="16384" width="0.875" style="1" customWidth="1"/>
  </cols>
  <sheetData>
    <row r="1" spans="1:107" s="3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3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8:104" s="4" customFormat="1" ht="13.5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5"/>
      <c r="AP3" s="6" t="s">
        <v>2</v>
      </c>
      <c r="AR3" s="7" t="s">
        <v>3</v>
      </c>
      <c r="AS3" s="7"/>
      <c r="AT3" s="7"/>
      <c r="AU3" s="7"/>
      <c r="AV3" s="2" t="s">
        <v>4</v>
      </c>
      <c r="AW3" s="2"/>
      <c r="AX3" s="7" t="s">
        <v>5</v>
      </c>
      <c r="AY3" s="7"/>
      <c r="AZ3" s="7"/>
      <c r="BA3" s="7"/>
      <c r="BB3" s="2" t="s">
        <v>6</v>
      </c>
      <c r="BC3" s="2"/>
      <c r="BD3" s="7" t="s">
        <v>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5"/>
      <c r="BP3" s="8" t="s">
        <v>8</v>
      </c>
      <c r="BQ3" s="5"/>
      <c r="BS3" s="3"/>
      <c r="BT3" s="3"/>
      <c r="BU3" s="3"/>
      <c r="BV3" s="3"/>
      <c r="BW3" s="3"/>
      <c r="BX3" s="3"/>
      <c r="BY3" s="3"/>
      <c r="BZ3" s="3"/>
      <c r="CA3" s="3"/>
      <c r="CB3" s="3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7" s="4" customFormat="1" ht="18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6:104" s="4" customFormat="1" ht="12.75" customHeight="1"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9"/>
      <c r="CZ5" s="9"/>
    </row>
    <row r="6" spans="1:108" s="13" customFormat="1" ht="18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16" customFormat="1" ht="62.2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 t="s">
        <v>13</v>
      </c>
      <c r="BB7" s="15"/>
      <c r="BC7" s="15"/>
      <c r="BD7" s="15"/>
      <c r="BE7" s="15"/>
      <c r="BF7" s="15"/>
      <c r="BG7" s="15"/>
      <c r="BH7" s="15"/>
      <c r="BI7" s="15"/>
      <c r="BJ7" s="15" t="s">
        <v>14</v>
      </c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4" t="s">
        <v>15</v>
      </c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5" t="s">
        <v>16</v>
      </c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16" customFormat="1" ht="14.25" customHeight="1">
      <c r="A8" s="14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>
        <v>2</v>
      </c>
      <c r="BB8" s="14"/>
      <c r="BC8" s="14"/>
      <c r="BD8" s="14"/>
      <c r="BE8" s="14"/>
      <c r="BF8" s="14"/>
      <c r="BG8" s="14"/>
      <c r="BH8" s="14"/>
      <c r="BI8" s="14"/>
      <c r="BJ8" s="14">
        <v>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>
        <v>4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>
        <v>5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s="13" customFormat="1" ht="15.75" customHeight="1">
      <c r="A9" s="17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s="25" customFormat="1" ht="15.75" customHeight="1">
      <c r="A10" s="19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 t="s">
        <v>19</v>
      </c>
      <c r="BB10" s="22"/>
      <c r="BC10" s="22"/>
      <c r="BD10" s="22"/>
      <c r="BE10" s="22"/>
      <c r="BF10" s="22"/>
      <c r="BG10" s="22"/>
      <c r="BH10" s="22"/>
      <c r="BI10" s="22"/>
      <c r="BJ10" s="23">
        <v>0</v>
      </c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>
        <v>1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3">
        <f>BJ10*BW10</f>
        <v>0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s="25" customFormat="1" ht="15.75" customHeight="1">
      <c r="A11" s="19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1"/>
      <c r="BA11" s="22" t="s">
        <v>21</v>
      </c>
      <c r="BB11" s="22"/>
      <c r="BC11" s="22"/>
      <c r="BD11" s="22"/>
      <c r="BE11" s="22"/>
      <c r="BF11" s="22"/>
      <c r="BG11" s="22"/>
      <c r="BH11" s="22"/>
      <c r="BI11" s="22"/>
      <c r="BJ11" s="26">
        <v>0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4">
        <v>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6">
        <v>0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25" customFormat="1" ht="15.75" customHeight="1">
      <c r="A12" s="19"/>
      <c r="B12" s="20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2" t="s">
        <v>23</v>
      </c>
      <c r="BB12" s="22"/>
      <c r="BC12" s="22"/>
      <c r="BD12" s="22"/>
      <c r="BE12" s="22"/>
      <c r="BF12" s="22"/>
      <c r="BG12" s="22"/>
      <c r="BH12" s="22"/>
      <c r="BI12" s="22"/>
      <c r="BJ12" s="24">
        <v>0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>
        <v>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>
        <v>0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</row>
    <row r="13" spans="1:108" s="25" customFormat="1" ht="15.75" customHeight="1">
      <c r="A13" s="19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2" t="s">
        <v>25</v>
      </c>
      <c r="BB13" s="22"/>
      <c r="BC13" s="22"/>
      <c r="BD13" s="22"/>
      <c r="BE13" s="22"/>
      <c r="BF13" s="22"/>
      <c r="BG13" s="22"/>
      <c r="BH13" s="22"/>
      <c r="BI13" s="22"/>
      <c r="BJ13" s="23">
        <v>0</v>
      </c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>
        <v>0.5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3">
        <f>BJ13*BW13</f>
        <v>0</v>
      </c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</row>
    <row r="14" spans="1:108" s="25" customFormat="1" ht="15.75" customHeight="1">
      <c r="A14" s="19"/>
      <c r="B14" s="20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 t="s">
        <v>27</v>
      </c>
      <c r="BB14" s="22"/>
      <c r="BC14" s="22"/>
      <c r="BD14" s="22"/>
      <c r="BE14" s="22"/>
      <c r="BF14" s="22"/>
      <c r="BG14" s="22"/>
      <c r="BH14" s="22"/>
      <c r="BI14" s="22"/>
      <c r="BJ14" s="24">
        <v>0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>
        <v>0.5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>
        <v>0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25" customFormat="1" ht="15.75" customHeight="1">
      <c r="A15" s="27"/>
      <c r="B15" s="28" t="s">
        <v>28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30" t="s">
        <v>29</v>
      </c>
      <c r="BB15" s="30"/>
      <c r="BC15" s="30"/>
      <c r="BD15" s="30"/>
      <c r="BE15" s="30"/>
      <c r="BF15" s="30"/>
      <c r="BG15" s="30"/>
      <c r="BH15" s="30"/>
      <c r="BI15" s="30"/>
      <c r="BJ15" s="31">
        <f>SUM(BJ10:BV14)</f>
        <v>0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 t="s">
        <v>30</v>
      </c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>
        <f>SUM(CM10:DD14)</f>
        <v>0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</row>
    <row r="16" spans="1:108" s="35" customFormat="1" ht="15.75" customHeight="1">
      <c r="A16" s="34"/>
      <c r="B16" s="18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25" customFormat="1" ht="27.75" customHeight="1">
      <c r="A17" s="19"/>
      <c r="B17" s="36" t="s">
        <v>32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7"/>
      <c r="BA17" s="38" t="s">
        <v>33</v>
      </c>
      <c r="BB17" s="38"/>
      <c r="BC17" s="38"/>
      <c r="BD17" s="38"/>
      <c r="BE17" s="38"/>
      <c r="BF17" s="38"/>
      <c r="BG17" s="38"/>
      <c r="BH17" s="38"/>
      <c r="BI17" s="38"/>
      <c r="BJ17" s="39">
        <v>0</v>
      </c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>
        <v>1</v>
      </c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>
        <v>0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25" customFormat="1" ht="27.75" customHeight="1">
      <c r="A18" s="19"/>
      <c r="B18" s="36" t="s">
        <v>34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 t="s">
        <v>35</v>
      </c>
      <c r="BB18" s="38"/>
      <c r="BC18" s="38"/>
      <c r="BD18" s="38"/>
      <c r="BE18" s="38"/>
      <c r="BF18" s="38"/>
      <c r="BG18" s="38"/>
      <c r="BH18" s="38"/>
      <c r="BI18" s="38"/>
      <c r="BJ18" s="40">
        <v>47830.94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39">
        <v>1</v>
      </c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41">
        <f>BJ18*BW18</f>
        <v>47830.94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</row>
    <row r="19" spans="1:108" s="25" customFormat="1" ht="15.75" customHeight="1">
      <c r="A19" s="27"/>
      <c r="B19" s="20" t="s">
        <v>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9"/>
      <c r="BA19" s="22" t="s">
        <v>37</v>
      </c>
      <c r="BB19" s="22"/>
      <c r="BC19" s="22"/>
      <c r="BD19" s="22"/>
      <c r="BE19" s="22"/>
      <c r="BF19" s="22"/>
      <c r="BG19" s="22"/>
      <c r="BH19" s="22"/>
      <c r="BI19" s="22"/>
      <c r="BJ19" s="41">
        <f>SUM(BJ17:BV18)</f>
        <v>47830.94</v>
      </c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24" t="s">
        <v>30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42">
        <f>SUM(CM17:DD18)</f>
        <v>47830.94</v>
      </c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</row>
    <row r="20" spans="1:108" s="35" customFormat="1" ht="15.75" customHeight="1">
      <c r="A20" s="34"/>
      <c r="B20" s="18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5" customFormat="1" ht="70.5" customHeight="1">
      <c r="A21" s="19"/>
      <c r="B21" s="36" t="s">
        <v>39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7"/>
      <c r="BA21" s="22" t="s">
        <v>40</v>
      </c>
      <c r="BB21" s="22"/>
      <c r="BC21" s="22"/>
      <c r="BD21" s="22"/>
      <c r="BE21" s="22"/>
      <c r="BF21" s="22"/>
      <c r="BG21" s="22"/>
      <c r="BH21" s="22"/>
      <c r="BI21" s="22"/>
      <c r="BJ21" s="43">
        <v>0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24">
        <v>1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44">
        <f>BJ21</f>
        <v>0</v>
      </c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</row>
    <row r="22" spans="1:108" s="25" customFormat="1" ht="15.75" customHeight="1">
      <c r="A22" s="19"/>
      <c r="B22" s="20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2" t="s">
        <v>42</v>
      </c>
      <c r="BB22" s="22"/>
      <c r="BC22" s="22"/>
      <c r="BD22" s="22"/>
      <c r="BE22" s="22"/>
      <c r="BF22" s="22"/>
      <c r="BG22" s="22"/>
      <c r="BH22" s="22"/>
      <c r="BI22" s="22"/>
      <c r="BJ22" s="45">
        <v>0</v>
      </c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24">
        <v>1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44">
        <f>BJ22</f>
        <v>0</v>
      </c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</row>
    <row r="23" spans="1:108" s="25" customFormat="1" ht="15.75" customHeight="1">
      <c r="A23" s="19"/>
      <c r="B23" s="20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2" t="s">
        <v>44</v>
      </c>
      <c r="BB23" s="22"/>
      <c r="BC23" s="22"/>
      <c r="BD23" s="22"/>
      <c r="BE23" s="22"/>
      <c r="BF23" s="22"/>
      <c r="BG23" s="22"/>
      <c r="BH23" s="22"/>
      <c r="BI23" s="22"/>
      <c r="BJ23" s="23">
        <f>BJ21+BJ22</f>
        <v>0</v>
      </c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4" t="s">
        <v>30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46">
        <f>BJ23</f>
        <v>0</v>
      </c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</row>
    <row r="24" spans="1:108" s="35" customFormat="1" ht="15.75" customHeight="1">
      <c r="A24" s="34"/>
      <c r="B24" s="18" t="s">
        <v>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5" customFormat="1" ht="27.75" customHeight="1">
      <c r="A25" s="19"/>
      <c r="B25" s="36" t="s">
        <v>46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21"/>
      <c r="BA25" s="22" t="s">
        <v>47</v>
      </c>
      <c r="BB25" s="22"/>
      <c r="BC25" s="22"/>
      <c r="BD25" s="22"/>
      <c r="BE25" s="22"/>
      <c r="BF25" s="22"/>
      <c r="BG25" s="22"/>
      <c r="BH25" s="22"/>
      <c r="BI25" s="22"/>
      <c r="BJ25" s="45">
        <v>0</v>
      </c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7">
        <v>1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5">
        <f>BJ25*BW25</f>
        <v>0</v>
      </c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</row>
    <row r="26" spans="1:108" s="25" customFormat="1" ht="53.25" customHeight="1">
      <c r="A26" s="19"/>
      <c r="B26" s="36" t="s">
        <v>48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21"/>
      <c r="BA26" s="22" t="s">
        <v>49</v>
      </c>
      <c r="BB26" s="22"/>
      <c r="BC26" s="22"/>
      <c r="BD26" s="22"/>
      <c r="BE26" s="22"/>
      <c r="BF26" s="22"/>
      <c r="BG26" s="22"/>
      <c r="BH26" s="22"/>
      <c r="BI26" s="22"/>
      <c r="BJ26" s="24">
        <v>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1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>
        <v>0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25" customFormat="1" ht="53.25" customHeight="1">
      <c r="A27" s="19"/>
      <c r="B27" s="36" t="s">
        <v>50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21"/>
      <c r="BA27" s="22" t="s">
        <v>51</v>
      </c>
      <c r="BB27" s="22"/>
      <c r="BC27" s="22"/>
      <c r="BD27" s="22"/>
      <c r="BE27" s="22"/>
      <c r="BF27" s="22"/>
      <c r="BG27" s="22"/>
      <c r="BH27" s="22"/>
      <c r="BI27" s="22"/>
      <c r="BJ27" s="40">
        <f>32898*3230.29</f>
        <v>106270080.42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24">
        <v>0.5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41">
        <f>BJ27/2</f>
        <v>53135040.21</v>
      </c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  <row r="28" spans="1:108" s="25" customFormat="1" ht="54" customHeight="1">
      <c r="A28" s="19"/>
      <c r="B28" s="36" t="s">
        <v>52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21"/>
      <c r="BA28" s="22" t="s">
        <v>53</v>
      </c>
      <c r="BB28" s="22"/>
      <c r="BC28" s="22"/>
      <c r="BD28" s="22"/>
      <c r="BE28" s="22"/>
      <c r="BF28" s="22"/>
      <c r="BG28" s="22"/>
      <c r="BH28" s="22"/>
      <c r="BI28" s="22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0.1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25" customFormat="1" ht="30" customHeight="1">
      <c r="A29" s="19"/>
      <c r="B29" s="36" t="s">
        <v>54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21"/>
      <c r="BA29" s="22" t="s">
        <v>55</v>
      </c>
      <c r="BB29" s="22"/>
      <c r="BC29" s="22"/>
      <c r="BD29" s="22"/>
      <c r="BE29" s="22"/>
      <c r="BF29" s="22"/>
      <c r="BG29" s="22"/>
      <c r="BH29" s="22"/>
      <c r="BI29" s="22"/>
      <c r="BJ29" s="24"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0.5</v>
      </c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>
        <v>0</v>
      </c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25" customFormat="1" ht="66" customHeight="1">
      <c r="A30" s="19"/>
      <c r="B30" s="36" t="s">
        <v>56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21"/>
      <c r="BA30" s="22" t="s">
        <v>57</v>
      </c>
      <c r="BB30" s="22"/>
      <c r="BC30" s="22"/>
      <c r="BD30" s="22"/>
      <c r="BE30" s="22"/>
      <c r="BF30" s="22"/>
      <c r="BG30" s="22"/>
      <c r="BH30" s="22"/>
      <c r="BI30" s="22"/>
      <c r="BJ30" s="24"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1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>
        <v>0</v>
      </c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25" customFormat="1" ht="39" customHeight="1">
      <c r="A31" s="19"/>
      <c r="B31" s="36" t="s">
        <v>58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21"/>
      <c r="BA31" s="22" t="s">
        <v>59</v>
      </c>
      <c r="BB31" s="22"/>
      <c r="BC31" s="22"/>
      <c r="BD31" s="22"/>
      <c r="BE31" s="22"/>
      <c r="BF31" s="22"/>
      <c r="BG31" s="22"/>
      <c r="BH31" s="22"/>
      <c r="BI31" s="22"/>
      <c r="BJ31" s="23">
        <v>0</v>
      </c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>
        <v>1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3">
        <f>BJ31*BW31</f>
        <v>0</v>
      </c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s="25" customFormat="1" ht="27" customHeight="1">
      <c r="A32" s="19"/>
      <c r="B32" s="36" t="s">
        <v>60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21"/>
      <c r="BA32" s="22" t="s">
        <v>61</v>
      </c>
      <c r="BB32" s="22"/>
      <c r="BC32" s="22"/>
      <c r="BD32" s="22"/>
      <c r="BE32" s="22"/>
      <c r="BF32" s="22"/>
      <c r="BG32" s="22"/>
      <c r="BH32" s="22"/>
      <c r="BI32" s="22"/>
      <c r="BJ32" s="24">
        <v>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1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5" customFormat="1" ht="15.75" customHeight="1">
      <c r="A33" s="19"/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63</v>
      </c>
      <c r="BB33" s="22"/>
      <c r="BC33" s="22"/>
      <c r="BD33" s="22"/>
      <c r="BE33" s="22"/>
      <c r="BF33" s="22"/>
      <c r="BG33" s="22"/>
      <c r="BH33" s="22"/>
      <c r="BI33" s="22"/>
      <c r="BJ33" s="23">
        <v>0</v>
      </c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>
        <v>0.1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44">
        <f>BJ33*BW33</f>
        <v>0</v>
      </c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</row>
    <row r="34" spans="1:108" s="25" customFormat="1" ht="39" customHeight="1">
      <c r="A34" s="19"/>
      <c r="B34" s="36" t="s">
        <v>64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1"/>
      <c r="BA34" s="22" t="s">
        <v>65</v>
      </c>
      <c r="BB34" s="22"/>
      <c r="BC34" s="22"/>
      <c r="BD34" s="22"/>
      <c r="BE34" s="22"/>
      <c r="BF34" s="22"/>
      <c r="BG34" s="22"/>
      <c r="BH34" s="22"/>
      <c r="BI34" s="22"/>
      <c r="BJ34" s="45">
        <v>32000000</v>
      </c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24">
        <v>1</v>
      </c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3">
        <f>BJ34*BW34</f>
        <v>32000000</v>
      </c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s="25" customFormat="1" ht="39.75" customHeight="1">
      <c r="A35" s="19"/>
      <c r="B35" s="36" t="s">
        <v>66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21"/>
      <c r="BA35" s="22" t="s">
        <v>67</v>
      </c>
      <c r="BB35" s="22"/>
      <c r="BC35" s="22"/>
      <c r="BD35" s="22"/>
      <c r="BE35" s="22"/>
      <c r="BF35" s="22"/>
      <c r="BG35" s="22"/>
      <c r="BH35" s="22"/>
      <c r="BI35" s="22"/>
      <c r="BJ35" s="24">
        <v>0</v>
      </c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>
        <v>0.5</v>
      </c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>
        <v>0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25" customFormat="1" ht="40.5" customHeight="1">
      <c r="A36" s="19"/>
      <c r="B36" s="36" t="s">
        <v>68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21"/>
      <c r="BA36" s="22" t="s">
        <v>69</v>
      </c>
      <c r="BB36" s="22"/>
      <c r="BC36" s="22"/>
      <c r="BD36" s="22"/>
      <c r="BE36" s="22"/>
      <c r="BF36" s="22"/>
      <c r="BG36" s="22"/>
      <c r="BH36" s="22"/>
      <c r="BI36" s="22"/>
      <c r="BJ36" s="24">
        <v>0</v>
      </c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>
        <v>1</v>
      </c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>
        <v>0</v>
      </c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25" customFormat="1" ht="40.5" customHeight="1">
      <c r="A37" s="19"/>
      <c r="B37" s="36" t="s">
        <v>70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1"/>
      <c r="BA37" s="22" t="s">
        <v>71</v>
      </c>
      <c r="BB37" s="22"/>
      <c r="BC37" s="22"/>
      <c r="BD37" s="22"/>
      <c r="BE37" s="22"/>
      <c r="BF37" s="22"/>
      <c r="BG37" s="22"/>
      <c r="BH37" s="22"/>
      <c r="BI37" s="22"/>
      <c r="BJ37" s="24">
        <v>0</v>
      </c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>
        <v>1</v>
      </c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>
        <v>0</v>
      </c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25" customFormat="1" ht="51.75" customHeight="1">
      <c r="A38" s="19"/>
      <c r="B38" s="36" t="s">
        <v>72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21"/>
      <c r="BA38" s="22" t="s">
        <v>73</v>
      </c>
      <c r="BB38" s="22"/>
      <c r="BC38" s="22"/>
      <c r="BD38" s="22"/>
      <c r="BE38" s="22"/>
      <c r="BF38" s="22"/>
      <c r="BG38" s="22"/>
      <c r="BH38" s="22"/>
      <c r="BI38" s="22"/>
      <c r="BJ38" s="24">
        <v>0</v>
      </c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>
        <v>1</v>
      </c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>
        <v>0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25" customFormat="1" ht="15.75" customHeight="1">
      <c r="A39" s="19"/>
      <c r="B39" s="48" t="s">
        <v>74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21"/>
      <c r="BA39" s="22" t="s">
        <v>75</v>
      </c>
      <c r="BB39" s="22"/>
      <c r="BC39" s="22"/>
      <c r="BD39" s="22"/>
      <c r="BE39" s="22"/>
      <c r="BF39" s="22"/>
      <c r="BG39" s="22"/>
      <c r="BH39" s="22"/>
      <c r="BI39" s="22"/>
      <c r="BJ39" s="41">
        <f>SUM(BJ25:BV38)</f>
        <v>138270080.42000002</v>
      </c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24" t="s">
        <v>30</v>
      </c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42">
        <f>SUM(CM25:DD38)</f>
        <v>85135040.21000001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</row>
    <row r="40" spans="1:108" s="35" customFormat="1" ht="15.75" customHeight="1">
      <c r="A40" s="34"/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25" customFormat="1" ht="27" customHeight="1">
      <c r="A41" s="19"/>
      <c r="B41" s="36" t="s">
        <v>77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21"/>
      <c r="BA41" s="22" t="s">
        <v>78</v>
      </c>
      <c r="BB41" s="22"/>
      <c r="BC41" s="22"/>
      <c r="BD41" s="22"/>
      <c r="BE41" s="22"/>
      <c r="BF41" s="22"/>
      <c r="BG41" s="22"/>
      <c r="BH41" s="22"/>
      <c r="BI41" s="22"/>
      <c r="BJ41" s="24">
        <v>0</v>
      </c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>
        <v>1</v>
      </c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>
        <v>0</v>
      </c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25" customFormat="1" ht="52.5" customHeight="1">
      <c r="A42" s="19"/>
      <c r="B42" s="36" t="s">
        <v>79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21"/>
      <c r="BA42" s="22" t="s">
        <v>80</v>
      </c>
      <c r="BB42" s="22"/>
      <c r="BC42" s="22"/>
      <c r="BD42" s="22"/>
      <c r="BE42" s="22"/>
      <c r="BF42" s="22"/>
      <c r="BG42" s="22"/>
      <c r="BH42" s="22"/>
      <c r="BI42" s="22"/>
      <c r="BJ42" s="24">
        <v>0</v>
      </c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>
        <v>1</v>
      </c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>
        <v>0</v>
      </c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25" customFormat="1" ht="71.25" customHeight="1">
      <c r="A43" s="19"/>
      <c r="B43" s="36" t="s">
        <v>81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21"/>
      <c r="BA43" s="22" t="s">
        <v>82</v>
      </c>
      <c r="BB43" s="22"/>
      <c r="BC43" s="22"/>
      <c r="BD43" s="22"/>
      <c r="BE43" s="22"/>
      <c r="BF43" s="22"/>
      <c r="BG43" s="22"/>
      <c r="BH43" s="22"/>
      <c r="BI43" s="22"/>
      <c r="BJ43" s="24">
        <v>0</v>
      </c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>
        <v>1</v>
      </c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>
        <v>0</v>
      </c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25" customFormat="1" ht="54" customHeight="1">
      <c r="A44" s="19"/>
      <c r="B44" s="36" t="s">
        <v>83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21"/>
      <c r="BA44" s="22" t="s">
        <v>84</v>
      </c>
      <c r="BB44" s="22"/>
      <c r="BC44" s="22"/>
      <c r="BD44" s="22"/>
      <c r="BE44" s="22"/>
      <c r="BF44" s="22"/>
      <c r="BG44" s="22"/>
      <c r="BH44" s="22"/>
      <c r="BI44" s="22"/>
      <c r="BJ44" s="24">
        <v>0</v>
      </c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>
        <v>0.1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>
        <v>0</v>
      </c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25" customFormat="1" ht="70.5" customHeight="1">
      <c r="A45" s="19"/>
      <c r="B45" s="36" t="s">
        <v>85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21"/>
      <c r="BA45" s="22" t="s">
        <v>86</v>
      </c>
      <c r="BB45" s="22"/>
      <c r="BC45" s="22"/>
      <c r="BD45" s="22"/>
      <c r="BE45" s="22"/>
      <c r="BF45" s="22"/>
      <c r="BG45" s="22"/>
      <c r="BH45" s="22"/>
      <c r="BI45" s="22"/>
      <c r="BJ45" s="24">
        <v>0</v>
      </c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>
        <v>1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>
        <v>0</v>
      </c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25" customFormat="1" ht="71.25" customHeight="1">
      <c r="A46" s="19"/>
      <c r="B46" s="36" t="s">
        <v>87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21"/>
      <c r="BA46" s="22" t="s">
        <v>88</v>
      </c>
      <c r="BB46" s="22"/>
      <c r="BC46" s="22"/>
      <c r="BD46" s="22"/>
      <c r="BE46" s="22"/>
      <c r="BF46" s="22"/>
      <c r="BG46" s="22"/>
      <c r="BH46" s="22"/>
      <c r="BI46" s="22"/>
      <c r="BJ46" s="24">
        <v>0</v>
      </c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>
        <v>0.1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>
        <v>0</v>
      </c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25" customFormat="1" ht="104.25" customHeight="1">
      <c r="A47" s="19"/>
      <c r="B47" s="36" t="s">
        <v>89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21"/>
      <c r="BA47" s="22" t="s">
        <v>90</v>
      </c>
      <c r="BB47" s="22"/>
      <c r="BC47" s="22"/>
      <c r="BD47" s="22"/>
      <c r="BE47" s="22"/>
      <c r="BF47" s="22"/>
      <c r="BG47" s="22"/>
      <c r="BH47" s="22"/>
      <c r="BI47" s="22"/>
      <c r="BJ47" s="45">
        <v>0</v>
      </c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24">
        <v>1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3">
        <f>BJ47*BW47</f>
        <v>0</v>
      </c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</row>
    <row r="48" spans="1:108" s="25" customFormat="1" ht="81.75" customHeight="1">
      <c r="A48" s="19"/>
      <c r="B48" s="36" t="s">
        <v>91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21"/>
      <c r="BA48" s="22" t="s">
        <v>92</v>
      </c>
      <c r="BB48" s="22"/>
      <c r="BC48" s="22"/>
      <c r="BD48" s="22"/>
      <c r="BE48" s="22"/>
      <c r="BF48" s="22"/>
      <c r="BG48" s="22"/>
      <c r="BH48" s="22"/>
      <c r="BI48" s="22"/>
      <c r="BJ48" s="45">
        <v>0</v>
      </c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24">
        <v>1</v>
      </c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3">
        <f>BJ48*BW48</f>
        <v>0</v>
      </c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</row>
    <row r="49" spans="1:108" s="25" customFormat="1" ht="27" customHeight="1">
      <c r="A49" s="19"/>
      <c r="B49" s="36" t="s">
        <v>93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21"/>
      <c r="BA49" s="22" t="s">
        <v>94</v>
      </c>
      <c r="BB49" s="22"/>
      <c r="BC49" s="22"/>
      <c r="BD49" s="22"/>
      <c r="BE49" s="22"/>
      <c r="BF49" s="22"/>
      <c r="BG49" s="22"/>
      <c r="BH49" s="22"/>
      <c r="BI49" s="22"/>
      <c r="BJ49" s="47">
        <v>0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24">
        <v>1</v>
      </c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>
        <v>0</v>
      </c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</row>
    <row r="50" spans="1:108" s="25" customFormat="1" ht="51.75" customHeight="1">
      <c r="A50" s="19"/>
      <c r="B50" s="36" t="s">
        <v>95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21"/>
      <c r="BA50" s="22" t="s">
        <v>96</v>
      </c>
      <c r="BB50" s="22"/>
      <c r="BC50" s="22"/>
      <c r="BD50" s="22"/>
      <c r="BE50" s="22"/>
      <c r="BF50" s="22"/>
      <c r="BG50" s="22"/>
      <c r="BH50" s="22"/>
      <c r="BI50" s="22"/>
      <c r="BJ50" s="47">
        <v>0</v>
      </c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24">
        <v>1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0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</row>
    <row r="51" spans="1:108" s="25" customFormat="1" ht="65.25" customHeight="1">
      <c r="A51" s="19"/>
      <c r="B51" s="36" t="s">
        <v>97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21"/>
      <c r="BA51" s="22" t="s">
        <v>98</v>
      </c>
      <c r="BB51" s="22"/>
      <c r="BC51" s="22"/>
      <c r="BD51" s="22"/>
      <c r="BE51" s="22"/>
      <c r="BF51" s="22"/>
      <c r="BG51" s="22"/>
      <c r="BH51" s="22"/>
      <c r="BI51" s="22"/>
      <c r="BJ51" s="47">
        <v>0</v>
      </c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24">
        <v>1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>
        <v>0</v>
      </c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</row>
    <row r="52" spans="1:108" s="25" customFormat="1" ht="24.75" customHeight="1">
      <c r="A52" s="19"/>
      <c r="B52" s="36" t="s">
        <v>60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21"/>
      <c r="BA52" s="22" t="s">
        <v>99</v>
      </c>
      <c r="BB52" s="22"/>
      <c r="BC52" s="22"/>
      <c r="BD52" s="22"/>
      <c r="BE52" s="22"/>
      <c r="BF52" s="22"/>
      <c r="BG52" s="22"/>
      <c r="BH52" s="22"/>
      <c r="BI52" s="22"/>
      <c r="BJ52" s="47">
        <v>0</v>
      </c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24">
        <v>1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0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</row>
    <row r="53" spans="1:108" s="25" customFormat="1" ht="27.75" customHeight="1">
      <c r="A53" s="19"/>
      <c r="B53" s="36" t="s">
        <v>100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21"/>
      <c r="BA53" s="22" t="s">
        <v>101</v>
      </c>
      <c r="BB53" s="22"/>
      <c r="BC53" s="22"/>
      <c r="BD53" s="22"/>
      <c r="BE53" s="22"/>
      <c r="BF53" s="22"/>
      <c r="BG53" s="22"/>
      <c r="BH53" s="22"/>
      <c r="BI53" s="22"/>
      <c r="BJ53" s="40">
        <v>358242.13</v>
      </c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24">
        <v>1</v>
      </c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41">
        <f>BJ53*BW53</f>
        <v>358242.13</v>
      </c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</row>
    <row r="54" spans="1:108" s="25" customFormat="1" ht="52.5" customHeight="1">
      <c r="A54" s="19"/>
      <c r="B54" s="36" t="s">
        <v>102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21"/>
      <c r="BA54" s="22" t="s">
        <v>103</v>
      </c>
      <c r="BB54" s="22"/>
      <c r="BC54" s="22"/>
      <c r="BD54" s="22"/>
      <c r="BE54" s="22"/>
      <c r="BF54" s="22"/>
      <c r="BG54" s="22"/>
      <c r="BH54" s="22"/>
      <c r="BI54" s="22"/>
      <c r="BJ54" s="47">
        <v>0</v>
      </c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24">
        <v>1</v>
      </c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>
        <v>0</v>
      </c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pans="1:108" s="25" customFormat="1" ht="40.5" customHeight="1">
      <c r="A55" s="19"/>
      <c r="B55" s="36" t="s">
        <v>104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21"/>
      <c r="BA55" s="22" t="s">
        <v>105</v>
      </c>
      <c r="BB55" s="22"/>
      <c r="BC55" s="22"/>
      <c r="BD55" s="22"/>
      <c r="BE55" s="22"/>
      <c r="BF55" s="22"/>
      <c r="BG55" s="22"/>
      <c r="BH55" s="22"/>
      <c r="BI55" s="22"/>
      <c r="BJ55" s="23">
        <v>0</v>
      </c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>
        <v>1</v>
      </c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3">
        <f>BJ55*BW55</f>
        <v>0</v>
      </c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</row>
    <row r="56" spans="1:108" s="25" customFormat="1" ht="53.25" customHeight="1">
      <c r="A56" s="19"/>
      <c r="B56" s="36" t="s">
        <v>106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21"/>
      <c r="BA56" s="22" t="s">
        <v>107</v>
      </c>
      <c r="BB56" s="22"/>
      <c r="BC56" s="22"/>
      <c r="BD56" s="22"/>
      <c r="BE56" s="22"/>
      <c r="BF56" s="22"/>
      <c r="BG56" s="22"/>
      <c r="BH56" s="22"/>
      <c r="BI56" s="22"/>
      <c r="BJ56" s="24">
        <v>0</v>
      </c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>
        <v>1</v>
      </c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>
        <v>0</v>
      </c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s="25" customFormat="1" ht="53.25" customHeight="1">
      <c r="A57" s="19"/>
      <c r="B57" s="36" t="s">
        <v>108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21"/>
      <c r="BA57" s="22" t="s">
        <v>109</v>
      </c>
      <c r="BB57" s="22"/>
      <c r="BC57" s="22"/>
      <c r="BD57" s="22"/>
      <c r="BE57" s="22"/>
      <c r="BF57" s="22"/>
      <c r="BG57" s="22"/>
      <c r="BH57" s="22"/>
      <c r="BI57" s="22"/>
      <c r="BJ57" s="24">
        <v>0</v>
      </c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>
        <v>1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>
        <v>0</v>
      </c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1:108" s="25" customFormat="1" ht="39.75" customHeight="1">
      <c r="A58" s="19"/>
      <c r="B58" s="36" t="s">
        <v>110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21"/>
      <c r="BA58" s="22" t="s">
        <v>111</v>
      </c>
      <c r="BB58" s="22"/>
      <c r="BC58" s="22"/>
      <c r="BD58" s="22"/>
      <c r="BE58" s="22"/>
      <c r="BF58" s="22"/>
      <c r="BG58" s="22"/>
      <c r="BH58" s="22"/>
      <c r="BI58" s="22"/>
      <c r="BJ58" s="24">
        <v>0</v>
      </c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>
        <v>1</v>
      </c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>
        <v>0</v>
      </c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</row>
    <row r="59" spans="1:108" s="25" customFormat="1" ht="53.25" customHeight="1">
      <c r="A59" s="19"/>
      <c r="B59" s="36" t="s">
        <v>112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21"/>
      <c r="BA59" s="22" t="s">
        <v>113</v>
      </c>
      <c r="BB59" s="22"/>
      <c r="BC59" s="22"/>
      <c r="BD59" s="22"/>
      <c r="BE59" s="22"/>
      <c r="BF59" s="22"/>
      <c r="BG59" s="22"/>
      <c r="BH59" s="22"/>
      <c r="BI59" s="22"/>
      <c r="BJ59" s="24">
        <v>0</v>
      </c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>
        <v>1</v>
      </c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>
        <v>0</v>
      </c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</row>
    <row r="60" spans="1:108" s="25" customFormat="1" ht="39" customHeight="1">
      <c r="A60" s="19"/>
      <c r="B60" s="49" t="s">
        <v>114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50"/>
      <c r="BA60" s="51" t="s">
        <v>115</v>
      </c>
      <c r="BB60" s="51"/>
      <c r="BC60" s="51"/>
      <c r="BD60" s="51"/>
      <c r="BE60" s="51"/>
      <c r="BF60" s="51"/>
      <c r="BG60" s="51"/>
      <c r="BH60" s="51"/>
      <c r="BI60" s="51"/>
      <c r="BJ60" s="47">
        <v>0</v>
      </c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>
        <v>1</v>
      </c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>
        <v>0</v>
      </c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</row>
    <row r="61" spans="1:108" s="25" customFormat="1" ht="40.5" customHeight="1">
      <c r="A61" s="19"/>
      <c r="B61" s="49" t="s">
        <v>116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50"/>
      <c r="BA61" s="51" t="s">
        <v>117</v>
      </c>
      <c r="BB61" s="51"/>
      <c r="BC61" s="51"/>
      <c r="BD61" s="51"/>
      <c r="BE61" s="51"/>
      <c r="BF61" s="51"/>
      <c r="BG61" s="51"/>
      <c r="BH61" s="51"/>
      <c r="BI61" s="51"/>
      <c r="BJ61" s="45">
        <v>0</v>
      </c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7">
        <v>1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5">
        <f>BJ61*BW61</f>
        <v>0</v>
      </c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</row>
    <row r="62" spans="1:108" s="25" customFormat="1" ht="15.75" customHeight="1">
      <c r="A62" s="19"/>
      <c r="B62" s="52" t="s">
        <v>118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0"/>
      <c r="BA62" s="51" t="s">
        <v>119</v>
      </c>
      <c r="BB62" s="51"/>
      <c r="BC62" s="51"/>
      <c r="BD62" s="51"/>
      <c r="BE62" s="51"/>
      <c r="BF62" s="51"/>
      <c r="BG62" s="51"/>
      <c r="BH62" s="51"/>
      <c r="BI62" s="51"/>
      <c r="BJ62" s="47">
        <v>0</v>
      </c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1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>
        <v>0</v>
      </c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</row>
    <row r="63" spans="1:108" s="25" customFormat="1" ht="15.75" customHeight="1">
      <c r="A63" s="19"/>
      <c r="B63" s="52" t="s">
        <v>120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0"/>
      <c r="BA63" s="51" t="s">
        <v>121</v>
      </c>
      <c r="BB63" s="51"/>
      <c r="BC63" s="51"/>
      <c r="BD63" s="51"/>
      <c r="BE63" s="51"/>
      <c r="BF63" s="51"/>
      <c r="BG63" s="51"/>
      <c r="BH63" s="51"/>
      <c r="BI63" s="51"/>
      <c r="BJ63" s="40">
        <f>1055.01+25401.14</f>
        <v>26456.149999999998</v>
      </c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7">
        <v>0.1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0">
        <f>BJ63*BW63</f>
        <v>2645.615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s="25" customFormat="1" ht="15.75" customHeight="1">
      <c r="A64" s="19"/>
      <c r="B64" s="52" t="s">
        <v>122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0"/>
      <c r="BA64" s="51" t="s">
        <v>123</v>
      </c>
      <c r="BB64" s="51"/>
      <c r="BC64" s="51"/>
      <c r="BD64" s="51"/>
      <c r="BE64" s="51"/>
      <c r="BF64" s="51"/>
      <c r="BG64" s="51"/>
      <c r="BH64" s="51"/>
      <c r="BI64" s="51"/>
      <c r="BJ64" s="40">
        <f>SUM(BJ41:BV63)</f>
        <v>384698.28</v>
      </c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7" t="s">
        <v>30</v>
      </c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53">
        <f>SUM(CM41:DD63)</f>
        <v>360887.745</v>
      </c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</row>
    <row r="65" spans="1:108" s="35" customFormat="1" ht="15.75" customHeight="1">
      <c r="A65" s="34"/>
      <c r="B65" s="54" t="s">
        <v>124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</row>
    <row r="66" spans="1:108" s="25" customFormat="1" ht="40.5" customHeight="1">
      <c r="A66" s="19"/>
      <c r="B66" s="49" t="s">
        <v>125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50"/>
      <c r="BA66" s="51" t="s">
        <v>126</v>
      </c>
      <c r="BB66" s="51"/>
      <c r="BC66" s="51"/>
      <c r="BD66" s="51"/>
      <c r="BE66" s="51"/>
      <c r="BF66" s="51"/>
      <c r="BG66" s="51"/>
      <c r="BH66" s="51"/>
      <c r="BI66" s="51"/>
      <c r="BJ66" s="40">
        <v>620465.63</v>
      </c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7">
        <v>1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0">
        <f>BJ66</f>
        <v>620465.63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</row>
    <row r="67" spans="1:108" s="25" customFormat="1" ht="27" customHeight="1">
      <c r="A67" s="19"/>
      <c r="B67" s="49" t="s">
        <v>127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55">
        <f>BJ15+BJ19+BJ23+BJ39+BJ64+BJ66</f>
        <v>139323075.27</v>
      </c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7">
        <f>CM15+CM19+BJ23+CM39+CM64+CM66</f>
        <v>86164224.525</v>
      </c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</row>
    <row r="68" spans="1:108" s="25" customFormat="1" ht="15.75" customHeight="1">
      <c r="A68" s="19"/>
      <c r="B68" s="50" t="s">
        <v>128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</row>
    <row r="69" spans="1:108" s="35" customFormat="1" ht="15.75" customHeight="1">
      <c r="A69" s="34"/>
      <c r="B69" s="54" t="s">
        <v>129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</row>
    <row r="70" spans="1:108" s="25" customFormat="1" ht="39" customHeight="1">
      <c r="A70" s="19"/>
      <c r="B70" s="49" t="s">
        <v>130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50"/>
      <c r="BA70" s="51" t="s">
        <v>131</v>
      </c>
      <c r="BB70" s="51"/>
      <c r="BC70" s="51"/>
      <c r="BD70" s="51"/>
      <c r="BE70" s="51"/>
      <c r="BF70" s="51"/>
      <c r="BG70" s="51"/>
      <c r="BH70" s="51"/>
      <c r="BI70" s="51"/>
      <c r="BJ70" s="47">
        <v>0</v>
      </c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 t="s">
        <v>30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>
        <v>0</v>
      </c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</row>
    <row r="71" spans="1:108" s="25" customFormat="1" ht="27.75" customHeight="1">
      <c r="A71" s="19"/>
      <c r="B71" s="49" t="s">
        <v>132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50"/>
      <c r="BA71" s="51" t="s">
        <v>133</v>
      </c>
      <c r="BB71" s="51"/>
      <c r="BC71" s="51"/>
      <c r="BD71" s="51"/>
      <c r="BE71" s="51"/>
      <c r="BF71" s="51"/>
      <c r="BG71" s="51"/>
      <c r="BH71" s="51"/>
      <c r="BI71" s="51"/>
      <c r="BJ71" s="47">
        <v>0</v>
      </c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 t="s">
        <v>30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>
        <v>0</v>
      </c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</row>
    <row r="72" spans="1:108" s="25" customFormat="1" ht="27.75" customHeight="1">
      <c r="A72" s="19"/>
      <c r="B72" s="49" t="s">
        <v>134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50"/>
      <c r="BA72" s="51" t="s">
        <v>135</v>
      </c>
      <c r="BB72" s="51"/>
      <c r="BC72" s="51"/>
      <c r="BD72" s="51"/>
      <c r="BE72" s="51"/>
      <c r="BF72" s="51"/>
      <c r="BG72" s="51"/>
      <c r="BH72" s="51"/>
      <c r="BI72" s="51"/>
      <c r="BJ72" s="58">
        <v>0</v>
      </c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47" t="s">
        <v>6</v>
      </c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5">
        <f>BJ72</f>
        <v>0</v>
      </c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</row>
    <row r="73" spans="1:108" s="25" customFormat="1" ht="15.75" customHeight="1">
      <c r="A73" s="19"/>
      <c r="B73" s="52" t="s">
        <v>136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0"/>
      <c r="BA73" s="51" t="s">
        <v>137</v>
      </c>
      <c r="BB73" s="51"/>
      <c r="BC73" s="51"/>
      <c r="BD73" s="51"/>
      <c r="BE73" s="51"/>
      <c r="BF73" s="51"/>
      <c r="BG73" s="51"/>
      <c r="BH73" s="51"/>
      <c r="BI73" s="51"/>
      <c r="BJ73" s="40">
        <f>150+98302.79+1950+22863.8+13050+22683.22</f>
        <v>158999.81</v>
      </c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7" t="s">
        <v>30</v>
      </c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0">
        <f>BJ73</f>
        <v>158999.81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</row>
    <row r="74" spans="1:108" s="25" customFormat="1" ht="27" customHeight="1">
      <c r="A74" s="19"/>
      <c r="B74" s="36" t="s">
        <v>138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21"/>
      <c r="BA74" s="22" t="s">
        <v>139</v>
      </c>
      <c r="BB74" s="22"/>
      <c r="BC74" s="22"/>
      <c r="BD74" s="22"/>
      <c r="BE74" s="22"/>
      <c r="BF74" s="22"/>
      <c r="BG74" s="22"/>
      <c r="BH74" s="22"/>
      <c r="BI74" s="22"/>
      <c r="BJ74" s="24">
        <v>0</v>
      </c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 t="s">
        <v>30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>
        <v>0</v>
      </c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</row>
    <row r="75" spans="1:108" s="25" customFormat="1" ht="27" customHeight="1">
      <c r="A75" s="19"/>
      <c r="B75" s="36" t="s">
        <v>140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21"/>
      <c r="BA75" s="22" t="s">
        <v>141</v>
      </c>
      <c r="BB75" s="22"/>
      <c r="BC75" s="22"/>
      <c r="BD75" s="22"/>
      <c r="BE75" s="22"/>
      <c r="BF75" s="22"/>
      <c r="BG75" s="22"/>
      <c r="BH75" s="22"/>
      <c r="BI75" s="22"/>
      <c r="BJ75" s="47">
        <v>0</v>
      </c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24" t="s">
        <v>30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>
        <v>0</v>
      </c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</row>
    <row r="76" spans="1:108" s="25" customFormat="1" ht="59.25" customHeight="1">
      <c r="A76" s="19"/>
      <c r="B76" s="36" t="s">
        <v>142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21"/>
      <c r="BA76" s="22" t="s">
        <v>143</v>
      </c>
      <c r="BB76" s="22"/>
      <c r="BC76" s="22"/>
      <c r="BD76" s="22"/>
      <c r="BE76" s="22"/>
      <c r="BF76" s="22"/>
      <c r="BG76" s="22"/>
      <c r="BH76" s="22"/>
      <c r="BI76" s="22"/>
      <c r="BJ76" s="24">
        <v>0</v>
      </c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 t="s">
        <v>30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>
        <v>0</v>
      </c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</row>
    <row r="77" spans="1:108" s="25" customFormat="1" ht="15.75" customHeight="1">
      <c r="A77" s="19"/>
      <c r="B77" s="36" t="s">
        <v>144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21"/>
      <c r="BA77" s="22" t="s">
        <v>145</v>
      </c>
      <c r="BB77" s="22"/>
      <c r="BC77" s="22"/>
      <c r="BD77" s="22"/>
      <c r="BE77" s="22"/>
      <c r="BF77" s="22"/>
      <c r="BG77" s="22"/>
      <c r="BH77" s="22"/>
      <c r="BI77" s="22"/>
      <c r="BJ77" s="24">
        <v>0</v>
      </c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 t="s">
        <v>30</v>
      </c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>
        <v>0</v>
      </c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</row>
    <row r="78" spans="1:108" s="25" customFormat="1" ht="27" customHeight="1">
      <c r="A78" s="19"/>
      <c r="B78" s="36" t="s">
        <v>146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21"/>
      <c r="BA78" s="22" t="s">
        <v>147</v>
      </c>
      <c r="BB78" s="22"/>
      <c r="BC78" s="22"/>
      <c r="BD78" s="22"/>
      <c r="BE78" s="22"/>
      <c r="BF78" s="22"/>
      <c r="BG78" s="22"/>
      <c r="BH78" s="22"/>
      <c r="BI78" s="22"/>
      <c r="BJ78" s="24">
        <v>0</v>
      </c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 t="s">
        <v>30</v>
      </c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>
        <v>0</v>
      </c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25" customFormat="1" ht="48" customHeight="1">
      <c r="A79" s="19"/>
      <c r="B79" s="36" t="s">
        <v>148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21"/>
      <c r="BA79" s="22" t="s">
        <v>149</v>
      </c>
      <c r="BB79" s="22"/>
      <c r="BC79" s="22"/>
      <c r="BD79" s="22"/>
      <c r="BE79" s="22"/>
      <c r="BF79" s="22"/>
      <c r="BG79" s="22"/>
      <c r="BH79" s="22"/>
      <c r="BI79" s="22"/>
      <c r="BJ79" s="24">
        <v>0</v>
      </c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 t="s">
        <v>30</v>
      </c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>
        <v>0</v>
      </c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spans="1:108" s="25" customFormat="1" ht="15.75" customHeight="1">
      <c r="A80" s="19"/>
      <c r="B80" s="21" t="s">
        <v>150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42">
        <f>SUM(CM70:DD79)</f>
        <v>158999.81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</row>
    <row r="81" spans="1:108" s="35" customFormat="1" ht="15.75" customHeight="1">
      <c r="A81" s="34"/>
      <c r="B81" s="18" t="s">
        <v>151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25" customFormat="1" ht="15.75" customHeight="1">
      <c r="A82" s="19"/>
      <c r="B82" s="21" t="s">
        <v>152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59">
        <f>CM67-CM80</f>
        <v>86005224.715</v>
      </c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</row>
    <row r="83" spans="50:59" s="60" customFormat="1" ht="18" customHeight="1"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108" s="60" customFormat="1" ht="16.5" customHeight="1">
      <c r="A84" s="62" t="s">
        <v>153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U84" s="62" t="s">
        <v>154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</row>
    <row r="85" spans="1:108" s="64" customFormat="1" ht="30" customHeight="1">
      <c r="A85" s="63" t="s">
        <v>155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V85" s="11" t="s">
        <v>156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U85" s="11" t="s">
        <v>157</v>
      </c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</row>
    <row r="86" spans="1:108" s="60" customFormat="1" ht="16.5" customHeight="1">
      <c r="A86" s="62" t="s">
        <v>153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U86" s="62" t="s">
        <v>154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</row>
    <row r="87" spans="1:108" s="64" customFormat="1" ht="25.5" customHeight="1">
      <c r="A87" s="63" t="s">
        <v>158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V87" s="11" t="s">
        <v>156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U87" s="11" t="s">
        <v>157</v>
      </c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2:59" s="60" customFormat="1" ht="15" customHeight="1">
      <c r="B88" s="60" t="s">
        <v>159</v>
      </c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</sheetData>
  <sheetProtection selectLockedCells="1" selectUnlockedCells="1"/>
  <mergeCells count="360">
    <mergeCell ref="A1:DC1"/>
    <mergeCell ref="A2:DC2"/>
    <mergeCell ref="AR3:AU3"/>
    <mergeCell ref="AV3:AW3"/>
    <mergeCell ref="AX3:BA3"/>
    <mergeCell ref="BB3:BC3"/>
    <mergeCell ref="BD3:BN3"/>
    <mergeCell ref="A4:DC4"/>
    <mergeCell ref="F5:CX5"/>
    <mergeCell ref="A6:DD6"/>
    <mergeCell ref="A7:AZ7"/>
    <mergeCell ref="BA7:BI7"/>
    <mergeCell ref="BJ7:BV7"/>
    <mergeCell ref="BW7:CL7"/>
    <mergeCell ref="CM7:DD7"/>
    <mergeCell ref="A8:AZ8"/>
    <mergeCell ref="BA8:BI8"/>
    <mergeCell ref="BJ8:BV8"/>
    <mergeCell ref="BW8:CL8"/>
    <mergeCell ref="CM8:DD8"/>
    <mergeCell ref="B9:DD9"/>
    <mergeCell ref="B10:AY10"/>
    <mergeCell ref="BA10:BI10"/>
    <mergeCell ref="BJ10:BV10"/>
    <mergeCell ref="BW10:CL10"/>
    <mergeCell ref="CM10:DD10"/>
    <mergeCell ref="B11:AY11"/>
    <mergeCell ref="BA11:BI11"/>
    <mergeCell ref="BJ11:BV11"/>
    <mergeCell ref="BW11:CL11"/>
    <mergeCell ref="CM11:DD11"/>
    <mergeCell ref="B12:AY12"/>
    <mergeCell ref="BA12:BI12"/>
    <mergeCell ref="BJ12:BV12"/>
    <mergeCell ref="BW12:CL12"/>
    <mergeCell ref="CM12:DD12"/>
    <mergeCell ref="B13:AY13"/>
    <mergeCell ref="BA13:BI13"/>
    <mergeCell ref="BJ13:BV13"/>
    <mergeCell ref="BW13:CL13"/>
    <mergeCell ref="CM13:DD13"/>
    <mergeCell ref="B14:AY14"/>
    <mergeCell ref="BA14:BI14"/>
    <mergeCell ref="BJ14:BV14"/>
    <mergeCell ref="BW14:CL14"/>
    <mergeCell ref="CM14:DD14"/>
    <mergeCell ref="B15:AY15"/>
    <mergeCell ref="BA15:BI15"/>
    <mergeCell ref="BJ15:BV15"/>
    <mergeCell ref="BW15:CL15"/>
    <mergeCell ref="CM15:DD15"/>
    <mergeCell ref="B16:DD16"/>
    <mergeCell ref="B17:AY17"/>
    <mergeCell ref="BA17:BI17"/>
    <mergeCell ref="BJ17:BV17"/>
    <mergeCell ref="BW17:CL17"/>
    <mergeCell ref="CM17:DD17"/>
    <mergeCell ref="B18:AY18"/>
    <mergeCell ref="BA18:BI18"/>
    <mergeCell ref="BJ18:BV18"/>
    <mergeCell ref="BW18:CL18"/>
    <mergeCell ref="CM18:DD18"/>
    <mergeCell ref="B19:AY19"/>
    <mergeCell ref="BA19:BI19"/>
    <mergeCell ref="BJ19:BV19"/>
    <mergeCell ref="BW19:CL19"/>
    <mergeCell ref="CM19:DD19"/>
    <mergeCell ref="B20:DD20"/>
    <mergeCell ref="B21:AY21"/>
    <mergeCell ref="BA21:BI21"/>
    <mergeCell ref="BJ21:BV21"/>
    <mergeCell ref="BW21:CL21"/>
    <mergeCell ref="CM21:DD21"/>
    <mergeCell ref="B22:AY22"/>
    <mergeCell ref="BA22:BI22"/>
    <mergeCell ref="BJ22:BV22"/>
    <mergeCell ref="BW22:CL22"/>
    <mergeCell ref="CM22:DD22"/>
    <mergeCell ref="B23:AY23"/>
    <mergeCell ref="BA23:BI23"/>
    <mergeCell ref="BJ23:BV23"/>
    <mergeCell ref="BW23:CL23"/>
    <mergeCell ref="CM23:DD23"/>
    <mergeCell ref="B24:DD24"/>
    <mergeCell ref="B25:AY25"/>
    <mergeCell ref="BA25:BI25"/>
    <mergeCell ref="BJ25:BV25"/>
    <mergeCell ref="BW25:CL25"/>
    <mergeCell ref="CM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AY32"/>
    <mergeCell ref="BA32:BI32"/>
    <mergeCell ref="BJ32:BV32"/>
    <mergeCell ref="BW32:CL32"/>
    <mergeCell ref="CM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AY36"/>
    <mergeCell ref="BA36:BI36"/>
    <mergeCell ref="BJ36:BV36"/>
    <mergeCell ref="BW36:CL36"/>
    <mergeCell ref="CM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AY56"/>
    <mergeCell ref="BA56:BI56"/>
    <mergeCell ref="BJ56:BV56"/>
    <mergeCell ref="BW56:CL56"/>
    <mergeCell ref="CM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DD65"/>
    <mergeCell ref="B66:AY66"/>
    <mergeCell ref="BA66:BI66"/>
    <mergeCell ref="BJ66:BV66"/>
    <mergeCell ref="BW66:CL66"/>
    <mergeCell ref="CM66:DD66"/>
    <mergeCell ref="B67:BI67"/>
    <mergeCell ref="BJ67:BV67"/>
    <mergeCell ref="BW67:CL67"/>
    <mergeCell ref="CM67:DD67"/>
    <mergeCell ref="B68:CL68"/>
    <mergeCell ref="CM68:DD68"/>
    <mergeCell ref="B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CL80"/>
    <mergeCell ref="CM80:DD80"/>
    <mergeCell ref="B81:DD81"/>
    <mergeCell ref="B82:CL82"/>
    <mergeCell ref="CM82:DD82"/>
    <mergeCell ref="A84:AR84"/>
    <mergeCell ref="AV84:BQ84"/>
    <mergeCell ref="BU84:DD84"/>
    <mergeCell ref="A85:AR85"/>
    <mergeCell ref="AV85:BQ85"/>
    <mergeCell ref="BU85:DD85"/>
    <mergeCell ref="A86:AR86"/>
    <mergeCell ref="AV86:BQ86"/>
    <mergeCell ref="BU86:DD86"/>
    <mergeCell ref="A87:AR87"/>
    <mergeCell ref="AV87:BQ87"/>
    <mergeCell ref="BU87:DD87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 scale="9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2014-04-29T10:07:16Z</cp:lastPrinted>
  <dcterms:created xsi:type="dcterms:W3CDTF">2008-12-24T14:26:47Z</dcterms:created>
  <dcterms:modified xsi:type="dcterms:W3CDTF">2014-07-22T10:30:22Z</dcterms:modified>
  <cp:category/>
  <cp:version/>
  <cp:contentType/>
  <cp:contentStatus/>
  <cp:revision>120</cp:revision>
</cp:coreProperties>
</file>